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Documents\Gestion de projets\Plan de croissance de la filière industrielle\Club de croissance\Projet croissance et rentabilité\Documents techniques à partager\"/>
    </mc:Choice>
  </mc:AlternateContent>
  <xr:revisionPtr revIDLastSave="0" documentId="8_{8BD31842-8623-435A-B4E4-B3E05FDA44D8}" xr6:coauthVersionLast="47" xr6:coauthVersionMax="47" xr10:uidLastSave="{00000000-0000-0000-0000-000000000000}"/>
  <bookViews>
    <workbookView xWindow="28680" yWindow="-120" windowWidth="29040" windowHeight="15720" xr2:uid="{625C9391-3C8A-4414-8FA9-BE3BF317AC46}"/>
  </bookViews>
  <sheets>
    <sheet name="Marge sur ch.var." sheetId="1" r:id="rId1"/>
    <sheet name="Marge alimentaire" sheetId="3" r:id="rId2"/>
  </sheets>
  <definedNames>
    <definedName name="_xlnm.Print_Area" localSheetId="1">'Marge alimentaire'!$A$1:$C$30</definedName>
    <definedName name="_xlnm.Print_Area" localSheetId="0">'Marge sur ch.var.'!$A$1:$D$36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3" l="1"/>
  <c r="C13" i="3"/>
  <c r="C15" i="3" l="1"/>
  <c r="C22" i="3" s="1"/>
  <c r="C25" i="3" s="1"/>
  <c r="B15" i="3"/>
  <c r="C19" i="1"/>
  <c r="C18" i="1"/>
  <c r="D18" i="1" s="1"/>
  <c r="C16" i="1" l="1"/>
  <c r="D16" i="1" s="1"/>
  <c r="C14" i="1" l="1"/>
  <c r="D14" i="1" s="1"/>
  <c r="D19" i="1"/>
  <c r="C20" i="1"/>
  <c r="D20" i="1" s="1"/>
  <c r="C15" i="1"/>
  <c r="D15" i="1" s="1"/>
  <c r="D21" i="1" l="1"/>
  <c r="D24" i="1" s="1"/>
  <c r="D27" i="1" s="1"/>
  <c r="C21" i="1"/>
  <c r="C24" i="1" s="1"/>
  <c r="C27" i="1" s="1"/>
</calcChain>
</file>

<file path=xl/sharedStrings.xml><?xml version="1.0" encoding="utf-8"?>
<sst xmlns="http://schemas.openxmlformats.org/spreadsheetml/2006/main" count="57" uniqueCount="50">
  <si>
    <t>$/chèvre/jour</t>
  </si>
  <si>
    <t>Litres/chèvre/jour</t>
  </si>
  <si>
    <t xml:space="preserve">Prix moyen de mon lait (incluant prime d'automne): </t>
  </si>
  <si>
    <t xml:space="preserve">1. Calcul de la marge sur charges variables pour les chèvres (en lait + taries) :  </t>
  </si>
  <si>
    <t>$/lactation</t>
  </si>
  <si>
    <t xml:space="preserve">Durée moyenne de lactation: </t>
  </si>
  <si>
    <t>$/chèvre/lactation</t>
  </si>
  <si>
    <t>Alimentation des chèvres laitières (en lait + taries) *calculer sur la durée de la lactation, incluant le tarissement</t>
  </si>
  <si>
    <t>$/chèvre/jr en lait</t>
  </si>
  <si>
    <t>Coût du transport et mise en marché du lait ($/L) :</t>
  </si>
  <si>
    <t>Autres charges variables</t>
  </si>
  <si>
    <t xml:space="preserve">$/année </t>
  </si>
  <si>
    <t xml:space="preserve">Durée moyenne de tarissement: </t>
  </si>
  <si>
    <t>Aliments concentrés consommés de la ferme (qt x prix marché) :</t>
  </si>
  <si>
    <t>Foin consommé sur la lactation + tarissement (qt x prix marché) :</t>
  </si>
  <si>
    <t>Coût annuel de fournitures de laiterie, contrôle, enregistrements, autres charges variables :</t>
  </si>
  <si>
    <t xml:space="preserve">Charges variables: </t>
  </si>
  <si>
    <t>Total des charges variables</t>
  </si>
  <si>
    <t xml:space="preserve">2. Calcul de la marge alimentaire par groupe de production: </t>
  </si>
  <si>
    <t xml:space="preserve">Nombre de chèvres dans le groupe: </t>
  </si>
  <si>
    <t xml:space="preserve">Coût des aliments concentrés (achetés + produits) par jour dans ce groupe: </t>
  </si>
  <si>
    <t xml:space="preserve">Coût des fourrages achetés et consommés par jour dans ce groupe: </t>
  </si>
  <si>
    <t xml:space="preserve">Total des coûts d'alimentation du groupe / jour </t>
  </si>
  <si>
    <t xml:space="preserve">Total $/jour </t>
  </si>
  <si>
    <t>$/jour</t>
  </si>
  <si>
    <t>Production réelle du groupe (ou de la chèvre à évaluer)</t>
  </si>
  <si>
    <t xml:space="preserve">Marge alimentaire par chèvre ($/chèvre/jour), avant toutes autres charges variables (sauf mise en marché du lait) et fixes </t>
  </si>
  <si>
    <t>Cet outil peut être utilisé pour calculer la production minimale nécessaire d'une chèvre, sur sa lactation complète, pour minimalement couvrir ses charges variables, sans considérer l'espace qu'elle occupe dans l'étable (usure bâtiments et équipements), le temps qu'elle prend (salaires), ni aucune autre charge fixe.</t>
  </si>
  <si>
    <t xml:space="preserve">Informations techniques à compléter: </t>
  </si>
  <si>
    <t xml:space="preserve">Nombre de chèvres en moyenne sur l'année (en lait + taries): </t>
  </si>
  <si>
    <t>Aliments concentrés achetés (qt x prix x durée pour chacun des aliments) :</t>
  </si>
  <si>
    <r>
      <t>Coût de vétérinaire annuel (total pour le troupeau)</t>
    </r>
    <r>
      <rPr>
        <i/>
        <sz val="11"/>
        <color theme="1"/>
        <rFont val="Calibri"/>
        <family val="2"/>
        <scheme val="minor"/>
      </rPr>
      <t xml:space="preserve"> *réparti automatiquement à 60% pour les chèvres:</t>
    </r>
  </si>
  <si>
    <r>
      <t xml:space="preserve">Coût de litière annuel (total pour le troupeau) </t>
    </r>
    <r>
      <rPr>
        <i/>
        <sz val="11"/>
        <color theme="1"/>
        <rFont val="Calibri"/>
        <family val="2"/>
        <scheme val="minor"/>
      </rPr>
      <t xml:space="preserve">*réparti automatiquement à 85% pour les chèvres: </t>
    </r>
  </si>
  <si>
    <t>Litres/lactation*</t>
  </si>
  <si>
    <t>Litres/jour**</t>
  </si>
  <si>
    <t>Ce calcul est basé sur les charges variables des chèvres (en lait + taries) seulement, et non des chevrettes. Il faut garder en têtes que la lactation des chèvres en lait doit supporter la période de tarissement de celles-ci.</t>
  </si>
  <si>
    <t>*Production totale sur la lactation complète. Vous pouvez vous référer à la production projetée du rapport de contrôle laitier de Lactanet pour évaluer le potentiel de production d'une chèvre</t>
  </si>
  <si>
    <t>**Il est important de considérer le stade de lactation de la chèvre lorsqu'on compare la production en litres par jour...</t>
  </si>
  <si>
    <t>Production réelle du troupeau (ou de la chèvre à évaluer)</t>
  </si>
  <si>
    <t>Profit (ou perte) dégagé par chèvre pour couvrir les charges fixes, le temps et l'utilisation des bâtiments et équipements</t>
  </si>
  <si>
    <t>Quantité de lait minimale nécessaire pour garder une chèvre dans le troupeau (sans compter l'espace occupé, les charges fixes, ou le temps)</t>
  </si>
  <si>
    <t xml:space="preserve">Cet outil peut être utilisé pour déterminer jusqu'à quel niveau de productivité une chèvre couvre ses charges alimentaires. </t>
  </si>
  <si>
    <t>*Ce calcul considère que les autres charges variables resteront les mêmes, peu importe le groupe dans lequel la chèvre est.</t>
  </si>
  <si>
    <t>Quantité de lait minimale par jour pour garder une chèvre dans ce groupe de lactation vs autre groupe ou tarissement*</t>
  </si>
  <si>
    <t>Lorsque la chèvre produit moins que le minimum pour couvrir ses charges alimentaires dans un certain groupe d'alimentation, il faudrait considérer la changer de groupe, ou bien la tarir. Si la marge est serrée, ça pourrait vouloir dire que la chèvre ne devrait pas rester dans le troupeau (retourner au calcul #1).</t>
  </si>
  <si>
    <t xml:space="preserve">Coût d'alimentation du groupe : </t>
  </si>
  <si>
    <t>Outil développé par: Stéphanie Bélanger-Naud, agr., M.Sc., conseillère en gestion agricole, Groupe ProConseil</t>
  </si>
  <si>
    <t>Version : Octobre 2024</t>
  </si>
  <si>
    <t xml:space="preserve">Coordonnées : stephanie.bnaud@groupeproconseil.com          tél: 450-359-4761, poste 203 </t>
  </si>
  <si>
    <t xml:space="preserve">Coordonnées : stephanie.bnaud@groupeproconseil.com                                                   tél: 450-359-4761, poste 203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</si>
</sst>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 #,##0.00_)\ &quot;$&quot;_ ;_ * \(#,##0.00\)\ &quot;$&quot;_ ;_ * &quot;-&quot;??_)\ &quot;$&quot;_ ;_ @_ "/>
    <numFmt numFmtId="164" formatCode="_ * #,##0_)\ &quot;$&quot;_ ;_ * \(#,##0\)\ &quot;$&quot;_ ;_ * &quot;-&quot;??_)\ &quot;$&quot;_ ;_ @_ "/>
    <numFmt numFmtId="165" formatCode="_ * #,##0.0_)\ \L"/>
    <numFmt numFmtId="166" formatCode="_ * #,##0.00_)\ \L"/>
  </numFmts>
  <fonts count="5"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theme="3"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44" fontId="3" fillId="0" borderId="0" applyFont="0" applyFill="0" applyBorder="0" applyAlignment="0" applyProtection="0"/>
  </cellStyleXfs>
  <cellXfs count="36">
    <xf numFmtId="0" fontId="0" fillId="0" borderId="0" xfId="0"/>
    <xf numFmtId="0" fontId="1" fillId="0" borderId="0" xfId="0" applyFont="1"/>
    <xf numFmtId="2" fontId="0" fillId="0" borderId="0" xfId="0" applyNumberFormat="1"/>
    <xf numFmtId="0" fontId="2" fillId="0" borderId="0" xfId="0" applyFont="1" applyAlignment="1">
      <alignment wrapText="1"/>
    </xf>
    <xf numFmtId="0" fontId="2" fillId="0" borderId="0" xfId="0" applyFont="1"/>
    <xf numFmtId="0" fontId="1" fillId="3" borderId="0" xfId="0" applyFont="1" applyFill="1" applyAlignment="1">
      <alignment wrapText="1"/>
    </xf>
    <xf numFmtId="0" fontId="1" fillId="3" borderId="0" xfId="0" applyFont="1" applyFill="1"/>
    <xf numFmtId="1" fontId="1" fillId="3" borderId="0" xfId="0" applyNumberFormat="1" applyFont="1" applyFill="1"/>
    <xf numFmtId="1" fontId="1" fillId="0" borderId="0" xfId="0" applyNumberFormat="1" applyFont="1"/>
    <xf numFmtId="2" fontId="1" fillId="0" borderId="0" xfId="0" applyNumberFormat="1" applyFont="1"/>
    <xf numFmtId="0" fontId="1" fillId="0" borderId="0" xfId="0" applyFont="1" applyAlignment="1">
      <alignment wrapText="1"/>
    </xf>
    <xf numFmtId="0" fontId="4" fillId="0" borderId="0" xfId="0" applyFont="1"/>
    <xf numFmtId="0" fontId="0" fillId="0" borderId="0" xfId="0" applyAlignment="1">
      <alignment vertical="top" wrapText="1"/>
    </xf>
    <xf numFmtId="0" fontId="0" fillId="0" borderId="0" xfId="0" applyAlignment="1">
      <alignment wrapText="1"/>
    </xf>
    <xf numFmtId="164" fontId="1" fillId="0" borderId="0" xfId="1" applyNumberFormat="1" applyFont="1"/>
    <xf numFmtId="0" fontId="0" fillId="2" borderId="1" xfId="0" applyFill="1" applyBorder="1"/>
    <xf numFmtId="44" fontId="0" fillId="2" borderId="1" xfId="1" applyFont="1" applyFill="1" applyBorder="1"/>
    <xf numFmtId="164" fontId="0" fillId="2" borderId="1" xfId="1" applyNumberFormat="1" applyFont="1" applyFill="1" applyBorder="1"/>
    <xf numFmtId="164" fontId="0" fillId="0" borderId="1" xfId="1" applyNumberFormat="1" applyFont="1" applyBorder="1"/>
    <xf numFmtId="44" fontId="0" fillId="0" borderId="1" xfId="1" applyFont="1" applyBorder="1"/>
    <xf numFmtId="164" fontId="1" fillId="0" borderId="1" xfId="1" applyNumberFormat="1" applyFont="1" applyBorder="1"/>
    <xf numFmtId="44" fontId="1" fillId="0" borderId="1" xfId="1" applyFont="1" applyBorder="1"/>
    <xf numFmtId="166" fontId="0" fillId="2" borderId="1" xfId="0" applyNumberFormat="1" applyFill="1" applyBorder="1"/>
    <xf numFmtId="165" fontId="0" fillId="2" borderId="2" xfId="0" applyNumberFormat="1" applyFill="1" applyBorder="1"/>
    <xf numFmtId="166" fontId="0" fillId="2" borderId="2" xfId="0" applyNumberFormat="1" applyFill="1" applyBorder="1"/>
    <xf numFmtId="165" fontId="1" fillId="3" borderId="1" xfId="0" applyNumberFormat="1" applyFont="1" applyFill="1" applyBorder="1"/>
    <xf numFmtId="166" fontId="1" fillId="3" borderId="1" xfId="0" applyNumberFormat="1" applyFont="1" applyFill="1" applyBorder="1"/>
    <xf numFmtId="44" fontId="1" fillId="3" borderId="1" xfId="1" applyFont="1" applyFill="1" applyBorder="1"/>
    <xf numFmtId="0" fontId="1" fillId="0" borderId="0" xfId="0" applyFont="1" applyAlignment="1">
      <alignment horizontal="center"/>
    </xf>
    <xf numFmtId="1" fontId="1" fillId="0" borderId="0" xfId="0" applyNumberFormat="1" applyFont="1" applyAlignment="1">
      <alignment horizontal="center"/>
    </xf>
    <xf numFmtId="2" fontId="1" fillId="0" borderId="0" xfId="0" applyNumberFormat="1" applyFont="1" applyAlignment="1">
      <alignment horizontal="center"/>
    </xf>
    <xf numFmtId="0" fontId="0" fillId="0" borderId="0" xfId="0" quotePrefix="1" applyAlignment="1">
      <alignment horizontal="center"/>
    </xf>
    <xf numFmtId="0" fontId="0" fillId="0" borderId="0" xfId="0" applyAlignment="1">
      <alignment horizontal="center"/>
    </xf>
    <xf numFmtId="0" fontId="0" fillId="0" borderId="0" xfId="0" applyAlignment="1">
      <alignment horizontal="left" wrapText="1"/>
    </xf>
    <xf numFmtId="0" fontId="2" fillId="0" borderId="0" xfId="0" applyFont="1" applyAlignment="1">
      <alignment horizontal="left" wrapText="1"/>
    </xf>
    <xf numFmtId="0" fontId="0" fillId="0" borderId="0" xfId="0" applyAlignment="1">
      <alignment horizontal="left" vertical="top" wrapText="1"/>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524194</xdr:colOff>
      <xdr:row>27</xdr:row>
      <xdr:rowOff>284651</xdr:rowOff>
    </xdr:from>
    <xdr:to>
      <xdr:col>4</xdr:col>
      <xdr:colOff>15876</xdr:colOff>
      <xdr:row>34</xdr:row>
      <xdr:rowOff>77850</xdr:rowOff>
    </xdr:to>
    <xdr:pic>
      <xdr:nvPicPr>
        <xdr:cNvPr id="3" name="Image 2">
          <a:extLst>
            <a:ext uri="{FF2B5EF4-FFF2-40B4-BE49-F238E27FC236}">
              <a16:creationId xmlns:a16="http://schemas.microsoft.com/office/drawing/2014/main" id="{5E40E559-A3AF-19BD-1AD8-9C6267C5BD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5382" y="6436214"/>
          <a:ext cx="1827529" cy="13013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29528</xdr:colOff>
      <xdr:row>25</xdr:row>
      <xdr:rowOff>313373</xdr:rowOff>
    </xdr:from>
    <xdr:to>
      <xdr:col>3</xdr:col>
      <xdr:colOff>35877</xdr:colOff>
      <xdr:row>30</xdr:row>
      <xdr:rowOff>98952</xdr:rowOff>
    </xdr:to>
    <xdr:pic>
      <xdr:nvPicPr>
        <xdr:cNvPr id="2" name="Image 1">
          <a:extLst>
            <a:ext uri="{FF2B5EF4-FFF2-40B4-BE49-F238E27FC236}">
              <a16:creationId xmlns:a16="http://schemas.microsoft.com/office/drawing/2014/main" id="{21E7C45F-5F69-4DD1-AD10-6C5D938384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52341" y="6282373"/>
          <a:ext cx="1816099" cy="1293704"/>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7C808-6B1F-48A5-A9F0-7F375B5A75D9}">
  <sheetPr>
    <pageSetUpPr fitToPage="1"/>
  </sheetPr>
  <dimension ref="A1:E34"/>
  <sheetViews>
    <sheetView showGridLines="0" tabSelected="1" zoomScale="120" zoomScaleNormal="120" workbookViewId="0">
      <selection activeCell="A3" sqref="A3:D3"/>
    </sheetView>
  </sheetViews>
  <sheetFormatPr baseColWidth="10" defaultRowHeight="15" x14ac:dyDescent="0.25"/>
  <cols>
    <col min="1" max="1" width="88.28515625" bestFit="1" customWidth="1"/>
    <col min="2" max="2" width="13.28515625" customWidth="1"/>
    <col min="3" max="3" width="17" customWidth="1"/>
    <col min="4" max="4" width="17.28515625" customWidth="1"/>
    <col min="5" max="5" width="15.7109375" customWidth="1"/>
  </cols>
  <sheetData>
    <row r="1" spans="1:4" ht="21" x14ac:dyDescent="0.35">
      <c r="A1" s="11" t="s">
        <v>3</v>
      </c>
    </row>
    <row r="2" spans="1:4" ht="31.9" customHeight="1" x14ac:dyDescent="0.25">
      <c r="A2" s="33" t="s">
        <v>27</v>
      </c>
      <c r="B2" s="33"/>
      <c r="C2" s="33"/>
      <c r="D2" s="33"/>
    </row>
    <row r="3" spans="1:4" ht="28.9" customHeight="1" x14ac:dyDescent="0.25">
      <c r="A3" s="34" t="s">
        <v>35</v>
      </c>
      <c r="B3" s="34"/>
      <c r="C3" s="34"/>
      <c r="D3" s="34"/>
    </row>
    <row r="5" spans="1:4" x14ac:dyDescent="0.25">
      <c r="A5" s="1" t="s">
        <v>28</v>
      </c>
    </row>
    <row r="6" spans="1:4" x14ac:dyDescent="0.25">
      <c r="A6" t="s">
        <v>29</v>
      </c>
      <c r="B6" s="15"/>
    </row>
    <row r="7" spans="1:4" x14ac:dyDescent="0.25">
      <c r="A7" t="s">
        <v>5</v>
      </c>
      <c r="B7" s="15"/>
    </row>
    <row r="8" spans="1:4" x14ac:dyDescent="0.25">
      <c r="A8" t="s">
        <v>12</v>
      </c>
      <c r="B8" s="15"/>
    </row>
    <row r="9" spans="1:4" x14ac:dyDescent="0.25">
      <c r="A9" t="s">
        <v>2</v>
      </c>
      <c r="B9" s="16"/>
    </row>
    <row r="10" spans="1:4" x14ac:dyDescent="0.25">
      <c r="A10" t="s">
        <v>9</v>
      </c>
      <c r="B10" s="16"/>
    </row>
    <row r="12" spans="1:4" x14ac:dyDescent="0.25">
      <c r="A12" s="1" t="s">
        <v>16</v>
      </c>
    </row>
    <row r="13" spans="1:4" ht="30" x14ac:dyDescent="0.25">
      <c r="A13" s="3" t="s">
        <v>7</v>
      </c>
      <c r="B13" s="28" t="s">
        <v>4</v>
      </c>
      <c r="C13" s="28" t="s">
        <v>6</v>
      </c>
      <c r="D13" s="28" t="s">
        <v>8</v>
      </c>
    </row>
    <row r="14" spans="1:4" x14ac:dyDescent="0.25">
      <c r="A14" t="s">
        <v>30</v>
      </c>
      <c r="B14" s="17"/>
      <c r="C14" s="18" t="e">
        <f>B14/$B$6</f>
        <v>#DIV/0!</v>
      </c>
      <c r="D14" s="19" t="e">
        <f>C14/$B$7</f>
        <v>#DIV/0!</v>
      </c>
    </row>
    <row r="15" spans="1:4" x14ac:dyDescent="0.25">
      <c r="A15" t="s">
        <v>13</v>
      </c>
      <c r="B15" s="17"/>
      <c r="C15" s="18" t="e">
        <f t="shared" ref="C15" si="0">B15/$B$6</f>
        <v>#DIV/0!</v>
      </c>
      <c r="D15" s="19" t="e">
        <f t="shared" ref="D15" si="1">C15/$B$7</f>
        <v>#DIV/0!</v>
      </c>
    </row>
    <row r="16" spans="1:4" x14ac:dyDescent="0.25">
      <c r="A16" t="s">
        <v>14</v>
      </c>
      <c r="B16" s="17"/>
      <c r="C16" s="18" t="e">
        <f>B16/$B$6</f>
        <v>#DIV/0!</v>
      </c>
      <c r="D16" s="19" t="e">
        <f>C16/$B$7</f>
        <v>#DIV/0!</v>
      </c>
    </row>
    <row r="17" spans="1:5" x14ac:dyDescent="0.25">
      <c r="A17" s="4" t="s">
        <v>10</v>
      </c>
      <c r="B17" s="28" t="s">
        <v>11</v>
      </c>
      <c r="D17" s="2"/>
    </row>
    <row r="18" spans="1:5" x14ac:dyDescent="0.25">
      <c r="A18" t="s">
        <v>31</v>
      </c>
      <c r="B18" s="17"/>
      <c r="C18" s="18" t="e">
        <f>B18/365*($B$7+$B$8)/$B$6*0.6</f>
        <v>#DIV/0!</v>
      </c>
      <c r="D18" s="19" t="e">
        <f>C18/$B$7</f>
        <v>#DIV/0!</v>
      </c>
    </row>
    <row r="19" spans="1:5" x14ac:dyDescent="0.25">
      <c r="A19" t="s">
        <v>32</v>
      </c>
      <c r="B19" s="17"/>
      <c r="C19" s="18" t="e">
        <f>B19/365*($B$7+$B$8)/$B$6*0.85</f>
        <v>#DIV/0!</v>
      </c>
      <c r="D19" s="19" t="e">
        <f>C19/$B$7</f>
        <v>#DIV/0!</v>
      </c>
    </row>
    <row r="20" spans="1:5" x14ac:dyDescent="0.25">
      <c r="A20" t="s">
        <v>15</v>
      </c>
      <c r="B20" s="17"/>
      <c r="C20" s="18" t="e">
        <f t="shared" ref="C20" si="2">B20/365*($B$7+$B$8)/$B$6</f>
        <v>#DIV/0!</v>
      </c>
      <c r="D20" s="19" t="e">
        <f>C20/$B$7</f>
        <v>#DIV/0!</v>
      </c>
    </row>
    <row r="21" spans="1:5" x14ac:dyDescent="0.25">
      <c r="A21" s="1" t="s">
        <v>17</v>
      </c>
      <c r="B21" s="14"/>
      <c r="C21" s="20" t="e">
        <f>SUM(C14:C20)</f>
        <v>#DIV/0!</v>
      </c>
      <c r="D21" s="21" t="e">
        <f>SUM(D14:D20)</f>
        <v>#DIV/0!</v>
      </c>
    </row>
    <row r="22" spans="1:5" x14ac:dyDescent="0.25">
      <c r="A22" s="1"/>
      <c r="B22" s="1"/>
      <c r="C22" s="8"/>
      <c r="D22" s="9"/>
    </row>
    <row r="23" spans="1:5" x14ac:dyDescent="0.25">
      <c r="C23" s="28" t="s">
        <v>33</v>
      </c>
      <c r="D23" s="28" t="s">
        <v>34</v>
      </c>
    </row>
    <row r="24" spans="1:5" ht="30" x14ac:dyDescent="0.25">
      <c r="A24" s="5" t="s">
        <v>40</v>
      </c>
      <c r="B24" s="6"/>
      <c r="C24" s="25" t="e">
        <f>C21/(B9-B10)</f>
        <v>#DIV/0!</v>
      </c>
      <c r="D24" s="26" t="e">
        <f>D21/(B9-B10)</f>
        <v>#DIV/0!</v>
      </c>
    </row>
    <row r="25" spans="1:5" x14ac:dyDescent="0.25">
      <c r="A25" s="13" t="s">
        <v>38</v>
      </c>
      <c r="B25" s="1"/>
      <c r="C25" s="23"/>
      <c r="D25" s="24"/>
    </row>
    <row r="26" spans="1:5" x14ac:dyDescent="0.25">
      <c r="A26" s="10"/>
      <c r="B26" s="1"/>
      <c r="C26" s="29" t="s">
        <v>4</v>
      </c>
      <c r="D26" s="30" t="s">
        <v>24</v>
      </c>
    </row>
    <row r="27" spans="1:5" ht="30.6" customHeight="1" x14ac:dyDescent="0.25">
      <c r="A27" s="5" t="s">
        <v>39</v>
      </c>
      <c r="B27" s="6"/>
      <c r="C27" s="27" t="e">
        <f>(C25-C24)*(B9-B10)</f>
        <v>#DIV/0!</v>
      </c>
      <c r="D27" s="27" t="e">
        <f>(D25-D24)*(B9-B10)</f>
        <v>#DIV/0!</v>
      </c>
    </row>
    <row r="28" spans="1:5" ht="32.450000000000003" customHeight="1" x14ac:dyDescent="0.25">
      <c r="A28" s="33" t="s">
        <v>36</v>
      </c>
      <c r="B28" s="33"/>
      <c r="C28" s="33"/>
      <c r="D28" s="33"/>
      <c r="E28" s="12"/>
    </row>
    <row r="29" spans="1:5" x14ac:dyDescent="0.25">
      <c r="A29" t="s">
        <v>37</v>
      </c>
    </row>
    <row r="32" spans="1:5" x14ac:dyDescent="0.25">
      <c r="A32" s="4" t="s">
        <v>46</v>
      </c>
    </row>
    <row r="33" spans="1:1" x14ac:dyDescent="0.25">
      <c r="A33" s="4" t="s">
        <v>48</v>
      </c>
    </row>
    <row r="34" spans="1:1" x14ac:dyDescent="0.25">
      <c r="A34" s="4" t="s">
        <v>47</v>
      </c>
    </row>
  </sheetData>
  <sheetProtection algorithmName="SHA-512" hashValue="87wpYAjGTYelWGeg0r1slNB7l/MWccT47BOaedMZThHT/SE/xnjPBxPzLkek/N7a540aaV6jsIMmBB3kx+A0VQ==" saltValue="wO/In6PnAVifoGqJ+ifTdA==" spinCount="100000" sheet="1" objects="1" scenarios="1"/>
  <protectedRanges>
    <protectedRange sqref="B6:B10 B14:B16 B18:B20 C25:D25" name="Plage1"/>
  </protectedRanges>
  <mergeCells count="3">
    <mergeCell ref="A2:D2"/>
    <mergeCell ref="A3:D3"/>
    <mergeCell ref="A28:D28"/>
  </mergeCells>
  <pageMargins left="0.7" right="0.7" top="0.75" bottom="0.75" header="0.3" footer="0.3"/>
  <pageSetup scale="8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DEF01-82B2-49C3-B360-0E3092457B93}">
  <sheetPr>
    <pageSetUpPr fitToPage="1"/>
  </sheetPr>
  <dimension ref="A1:C29"/>
  <sheetViews>
    <sheetView showGridLines="0" zoomScale="120" zoomScaleNormal="120" workbookViewId="0">
      <selection activeCell="A3" sqref="A3:C4"/>
    </sheetView>
  </sheetViews>
  <sheetFormatPr baseColWidth="10" defaultRowHeight="15" x14ac:dyDescent="0.25"/>
  <cols>
    <col min="1" max="1" width="68.85546875" bestFit="1" customWidth="1"/>
    <col min="3" max="3" width="14.85546875" customWidth="1"/>
  </cols>
  <sheetData>
    <row r="1" spans="1:3" ht="21" x14ac:dyDescent="0.35">
      <c r="A1" s="11" t="s">
        <v>18</v>
      </c>
    </row>
    <row r="2" spans="1:3" ht="31.9" customHeight="1" x14ac:dyDescent="0.25">
      <c r="A2" s="33" t="s">
        <v>41</v>
      </c>
      <c r="B2" s="33"/>
      <c r="C2" s="33"/>
    </row>
    <row r="3" spans="1:3" ht="28.9" customHeight="1" x14ac:dyDescent="0.25">
      <c r="A3" s="34" t="s">
        <v>44</v>
      </c>
      <c r="B3" s="34"/>
      <c r="C3" s="34"/>
    </row>
    <row r="4" spans="1:3" x14ac:dyDescent="0.25">
      <c r="A4" s="34"/>
      <c r="B4" s="34"/>
      <c r="C4" s="34"/>
    </row>
    <row r="6" spans="1:3" x14ac:dyDescent="0.25">
      <c r="A6" s="1" t="s">
        <v>28</v>
      </c>
    </row>
    <row r="7" spans="1:3" x14ac:dyDescent="0.25">
      <c r="A7" t="s">
        <v>19</v>
      </c>
      <c r="B7" s="15"/>
    </row>
    <row r="8" spans="1:3" x14ac:dyDescent="0.25">
      <c r="A8" t="s">
        <v>2</v>
      </c>
      <c r="B8" s="16"/>
    </row>
    <row r="9" spans="1:3" x14ac:dyDescent="0.25">
      <c r="A9" t="s">
        <v>9</v>
      </c>
      <c r="B9" s="16"/>
    </row>
    <row r="12" spans="1:3" x14ac:dyDescent="0.25">
      <c r="A12" s="1" t="s">
        <v>45</v>
      </c>
      <c r="B12" s="31" t="s">
        <v>23</v>
      </c>
      <c r="C12" s="32" t="s">
        <v>0</v>
      </c>
    </row>
    <row r="13" spans="1:3" x14ac:dyDescent="0.25">
      <c r="A13" t="s">
        <v>20</v>
      </c>
      <c r="B13" s="17"/>
      <c r="C13" s="19" t="e">
        <f>B13/$B$7</f>
        <v>#DIV/0!</v>
      </c>
    </row>
    <row r="14" spans="1:3" x14ac:dyDescent="0.25">
      <c r="A14" t="s">
        <v>21</v>
      </c>
      <c r="B14" s="17"/>
      <c r="C14" s="19" t="e">
        <f>B14/$B$7</f>
        <v>#DIV/0!</v>
      </c>
    </row>
    <row r="15" spans="1:3" x14ac:dyDescent="0.25">
      <c r="A15" s="1" t="s">
        <v>22</v>
      </c>
      <c r="B15" s="20">
        <f>B13+B14</f>
        <v>0</v>
      </c>
      <c r="C15" s="21" t="e">
        <f>C13+C14</f>
        <v>#DIV/0!</v>
      </c>
    </row>
    <row r="17" spans="1:3" x14ac:dyDescent="0.25">
      <c r="A17" s="10"/>
      <c r="C17" s="2"/>
    </row>
    <row r="18" spans="1:3" x14ac:dyDescent="0.25">
      <c r="A18" s="34" t="s">
        <v>42</v>
      </c>
      <c r="B18" s="34"/>
      <c r="C18" s="34"/>
    </row>
    <row r="19" spans="1:3" x14ac:dyDescent="0.25">
      <c r="A19" s="34"/>
      <c r="B19" s="34"/>
      <c r="C19" s="34"/>
    </row>
    <row r="21" spans="1:3" x14ac:dyDescent="0.25">
      <c r="C21" s="28" t="s">
        <v>1</v>
      </c>
    </row>
    <row r="22" spans="1:3" ht="30" x14ac:dyDescent="0.25">
      <c r="A22" s="5" t="s">
        <v>43</v>
      </c>
      <c r="B22" s="7"/>
      <c r="C22" s="26" t="e">
        <f>C15/(B8-B9)</f>
        <v>#DIV/0!</v>
      </c>
    </row>
    <row r="23" spans="1:3" x14ac:dyDescent="0.25">
      <c r="A23" s="13" t="s">
        <v>25</v>
      </c>
      <c r="C23" s="22"/>
    </row>
    <row r="24" spans="1:3" x14ac:dyDescent="0.25">
      <c r="C24" s="30" t="s">
        <v>0</v>
      </c>
    </row>
    <row r="25" spans="1:3" ht="34.15" customHeight="1" x14ac:dyDescent="0.25">
      <c r="A25" s="5" t="s">
        <v>26</v>
      </c>
      <c r="B25" s="7"/>
      <c r="C25" s="27" t="e">
        <f>(C23-C22)*(B8-B9)</f>
        <v>#DIV/0!</v>
      </c>
    </row>
    <row r="26" spans="1:3" ht="32.450000000000003" customHeight="1" x14ac:dyDescent="0.25">
      <c r="A26" s="35"/>
      <c r="B26" s="35"/>
      <c r="C26" s="35"/>
    </row>
    <row r="27" spans="1:3" ht="30" x14ac:dyDescent="0.25">
      <c r="A27" s="3" t="s">
        <v>46</v>
      </c>
    </row>
    <row r="28" spans="1:3" ht="30" x14ac:dyDescent="0.25">
      <c r="A28" s="3" t="s">
        <v>49</v>
      </c>
    </row>
    <row r="29" spans="1:3" x14ac:dyDescent="0.25">
      <c r="A29" s="3" t="s">
        <v>47</v>
      </c>
    </row>
  </sheetData>
  <sheetProtection algorithmName="SHA-512" hashValue="+44envwBYY/C6pLf/7W1G+27iUQ+XYCOrutJC92hmgPWdqDKB1Q5Vz1WOz6GzzqV91tMcVeBl8gOLBFj0axHfA==" saltValue="lPyZtaa7dLZi4AG7u2X9kQ==" spinCount="100000" sheet="1" objects="1" scenarios="1"/>
  <protectedRanges>
    <protectedRange sqref="B7:B9 B13:B14 C23" name="Plage1"/>
  </protectedRanges>
  <mergeCells count="4">
    <mergeCell ref="A2:C2"/>
    <mergeCell ref="A3:C4"/>
    <mergeCell ref="A18:C19"/>
    <mergeCell ref="A26:C26"/>
  </mergeCells>
  <pageMargins left="0.7" right="0.7" top="0.75" bottom="0.75" header="0.3" footer="0.3"/>
  <pageSetup scale="9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Marge sur ch.var.</vt:lpstr>
      <vt:lpstr>Marge alimentaire</vt:lpstr>
      <vt:lpstr>'Marge alimentaire'!Zone_d_impression</vt:lpstr>
      <vt:lpstr>'Marge sur ch.var.'!Zone_d_impression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Stéphanie B. Naud</dc:creator>
  <cp:lastModifiedBy>Catherine Michaud</cp:lastModifiedBy>
  <cp:lastPrinted>2024-10-09T15:18:15Z</cp:lastPrinted>
  <dcterms:created xsi:type="dcterms:W3CDTF">2024-09-17T12:59:20Z</dcterms:created>
  <dcterms:modified xsi:type="dcterms:W3CDTF">2025-10-20T16:28:45Z</dcterms:modified>
</cp:coreProperties>
</file>